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D102" i="4"/>
  <c r="C43" i="4"/>
  <c r="C102" i="4"/>
  <c r="D4" i="4"/>
  <c r="D143" i="4"/>
  <c r="C4" i="4"/>
  <c r="C143" i="4"/>
  <c r="D173" i="4"/>
  <c r="C173" i="4"/>
  <c r="D3" i="4" l="1"/>
  <c r="C3" i="4"/>
  <c r="C101" i="4"/>
  <c r="D101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<sst xmlns="http://schemas.openxmlformats.org/spreadsheetml/2006/main" count="261" uniqueCount="234">
  <si>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</si>
  <si>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</si>
  <si>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</si>
  <si>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</si>
  <si>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</si>
  <si>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</si>
  <si>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</si>
  <si>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</si>
  <si>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</si>
  <si>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</si>
  <si>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</si>
  <si>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</si>
  <si>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</si>
  <si>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</si>
  <si>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</si>
  <si>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</si>
  <si>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</si>
  <si>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</si>
  <si>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</si>
  <si>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</si>
  <si>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</si>
  <si>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</si>
  <si>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</si>
  <si>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</si>
  <si>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</si>
  <si>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</si>
  <si>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</si>
  <si>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</si>
  <si>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</si>
  <si>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</si>
  <si>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</si>
  <si>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</si>
  <si>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</si>
  <si>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</si>
  <si>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</si>
  <si>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</si>
  <si>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</si>
  <si>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</si>
  <si>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</si>
  <si>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</si>
  <si>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</si>
  <si>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</si>
  <si>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</si>
  <si>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</si>
  <si>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</si>
  <si>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</si>
  <si>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</si>
  <si>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</si>
  <si>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</si>
  <si>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</si>
  <si>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</si>
  <si>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</si>
  <si>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</si>
  <si>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</si>
  <si>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</si>
  <si>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</si>
  <si>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</si>
  <si>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</si>
  <si>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</si>
  <si>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</si>
  <si>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</si>
  <si>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</si>
  <si>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</si>
  <si>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</si>
  <si>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</si>
  <si>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</si>
  <si>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</si>
  <si>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</si>
  <si>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</si>
  <si>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</si>
  <si>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</si>
  <si>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</si>
  <si>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</si>
  <si>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</si>
  <si>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</si>
  <si>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</si>
  <si>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</si>
  <si>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</si>
  <si>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</si>
  <si>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</si>
  <si>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</si>
  <si>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</si>
  <si>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</si>
  <si>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</si>
  <si>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</si>
  <si>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</si>
  <si>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</si>
  <si>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</si>
  <si>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</si>
  <si>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</si>
  <si>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</si>
  <si>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</si>
  <si>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</si>
  <si>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</si>
  <si>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</si>
  <si>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</si>
  <si>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</si>
  <si>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</si>
  <si>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</si>
  <si>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</si>
  <si>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</si>
  <si>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</si>
  <si>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</si>
  <si>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</si>
  <si>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</si>
  <si>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</si>
  <si>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</si>
  <si>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</si>
  <si>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</si>
  <si>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</si>
  <si>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</si>
  <si>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</si>
  <si>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</si>
  <si>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</si>
  <si>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</si>
  <si>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</si>
  <si>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</si>
  <si>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</si>
  <si>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</si>
  <si>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</si>
  <si>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</si>
  <si>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</si>
  <si>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</si>
  <si>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</si>
  <si>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</si>
  <si>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</si>
  <si>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</si>
  <si>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</si>
  <si>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</si>
  <si>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</si>
  <si>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</si>
  <si>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</si>
  <si>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</si>
  <si>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</si>
  <si>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</si>
  <si>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</si>
  <si>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</si>
  <si>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</si>
  <si>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</si>
  <si>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</si>
  <si>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</si>
  <si>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</si>
  <si>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</si>
  <si>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</si>
  <si>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</si>
  <si>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</si>
  <si>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</si>
  <si>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</si>
  <si>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</si>
  <si>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</si>
  <si>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</si>
  <si>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</si>
  <si>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</si>
  <si>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</si>
  <si>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</si>
  <si>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</si>
  <si>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</si>
  <si>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</si>
  <si>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</si>
  <si>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</si>
  <si>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</si>
  <si>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</si>
  <si>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</si>
  <si>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</si>
  <si>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</si>
  <si>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</si>
  <si>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</si>
  <si>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</si>
  <si>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</si>
  <si>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</si>
  <si>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</si>
  <si>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</si>
  <si>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</si>
  <si>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</si>
  <si>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</si>
  <si>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</si>
  <si>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</si>
  <si>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</si>
  <si>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</si>
  <si>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</si>
  <si>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</si>
  <si>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</si>
  <si>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</si>
  <si>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</si>
  <si>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</si>
  <si>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</si>
  <si>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</si>
  <si>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</si>
  <si>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</si>
  <si>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</si>
  <si>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</si>
  <si>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</si>
  <si>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</si>
  <si>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</si>
  <si>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</si>
  <si>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</si>
  <si>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</si>
  <si>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</si>
  <si>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</si>
  <si>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</si>
  <si>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</si>
  <si>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</si>
  <si>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</si>
  <si>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</si>
  <si>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</si>
  <si>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</si>
  <si>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</si>
  <si>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</si>
  <si>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</si>
  <si>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</si>
  <si>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</si>
  <si>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</si>
  <si>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</si>
  <si>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</si>
  <si>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</si>
  <si>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</si>
  <si>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</si>
  <si>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</si>
  <si>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</si>
  <si>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</si>
  <si>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</si>
  <si>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</si>
  <si>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</si>
  <si>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</si>
  <si>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</si>
  <si>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</si>
  <si>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</si>
  <si>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</si>
  <si>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</si>
  <si>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</si>
  <si>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</si>
  <si>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JUNTA DE AGUA POTABLE Y ALCANTARILLADO DE COMONFORT, GTO.
AL 31 DE DICIEMBRE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</si>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</sst>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5" fillId="0" borderId="0" xfId="8" applyFont="1" applyAlignment="1">
      <alignment vertical="top"/>
    </xf>
    <xf numFmtId="0" fontId="5" fillId="0" borderId="0" xfId="8" applyFont="1" applyAlignment="1">
      <alignment horizontal="center" vertical="top"/>
    </xf>
    <xf numFmtId="0" fontId="4" fillId="0" borderId="1" xfId="8" applyNumberFormat="1" applyFont="1" applyFill="1" applyBorder="1" applyAlignment="1">
      <alignment horizontal="center" vertical="top"/>
    </xf>
    <xf numFmtId="0" fontId="4" fillId="0" borderId="2" xfId="8" applyFont="1" applyBorder="1" applyAlignment="1">
      <alignment vertical="top" wrapText="1"/>
    </xf>
    <xf numFmtId="3" fontId="4" fillId="0" borderId="3" xfId="8" applyNumberFormat="1" applyFont="1" applyFill="1" applyBorder="1" applyAlignment="1">
      <alignment vertical="top"/>
    </xf>
    <xf numFmtId="0" fontId="4" fillId="0" borderId="0" xfId="8" applyFont="1" applyAlignment="1">
      <alignment vertical="top"/>
    </xf>
    <xf numFmtId="0" fontId="5" fillId="0" borderId="4" xfId="8" applyNumberFormat="1" applyFont="1" applyFill="1" applyBorder="1" applyAlignment="1">
      <alignment horizontal="center" vertical="top"/>
    </xf>
    <xf numFmtId="3" fontId="5" fillId="0" borderId="5" xfId="8" applyNumberFormat="1" applyFont="1" applyFill="1" applyBorder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0" xfId="8" applyFont="1" applyBorder="1" applyAlignment="1">
      <alignment vertical="top" wrapText="1"/>
    </xf>
    <xf numFmtId="3" fontId="4" fillId="0" borderId="5" xfId="8" applyNumberFormat="1" applyFont="1" applyFill="1" applyBorder="1" applyAlignment="1">
      <alignment vertical="top"/>
    </xf>
    <xf numFmtId="0" fontId="5" fillId="0" borderId="6" xfId="8" applyNumberFormat="1" applyFont="1" applyFill="1" applyBorder="1" applyAlignment="1">
      <alignment horizontal="center" vertical="top"/>
    </xf>
    <xf numFmtId="3" fontId="5" fillId="0" borderId="8" xfId="8" applyNumberFormat="1" applyFont="1" applyFill="1" applyBorder="1" applyAlignment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5" fillId="0" borderId="0" xfId="8" applyFont="1" applyBorder="1" applyAlignment="1">
      <alignment horizontal="left" vertical="top" wrapText="1" indent="1"/>
    </xf>
    <xf numFmtId="0" fontId="5" fillId="0" borderId="0" xfId="8" applyFont="1" applyBorder="1" applyAlignment="1">
      <alignment horizontal="left" vertical="top" wrapText="1" indent="2"/>
    </xf>
    <xf numFmtId="0" fontId="5" fillId="0" borderId="7" xfId="8" applyFont="1" applyBorder="1" applyAlignment="1">
      <alignment horizontal="left" vertical="top" wrapText="1" indent="1"/>
    </xf>
    <xf numFmtId="0" fontId="5" fillId="0" borderId="0" xfId="8" applyFont="1" applyAlignment="1" applyProtection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>
      <alignment vertical="top"/>
    </xf>
    <xf numFmtId="164" fontId="4" fillId="0" borderId="2" xfId="16" applyNumberFormat="1" applyFont="1" applyBorder="1" applyAlignment="1" applyProtection="1">
      <alignment vertical="top" wrapText="1"/>
      <protection locked="0"/>
    </xf>
    <xf numFmtId="164" fontId="5" fillId="0" borderId="0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5" fillId="0" borderId="7" xfId="16" applyNumberFormat="1" applyFont="1" applyBorder="1" applyAlignment="1" applyProtection="1">
      <alignment vertical="top" wrapText="1"/>
      <protection locked="0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Border="1" applyAlignment="1" applyProtection="1">
      <alignment horizontal="center" vertical="top" wrapText="1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Alignment="1" applyProtection="1">
      <alignment horizontal="center" vertical="top" wrapText="1"/>
      <protection locked="0"/>
    </xf>
  </cellXfs>
  <cellStyles count="37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2 4 2" xfId="31"/>
    <cellStyle name="Millares 2 5" xfId="25"/>
    <cellStyle name="Millares 3" xfId="5"/>
    <cellStyle name="Millares 3 2" xfId="19"/>
    <cellStyle name="Millares 3 2 2" xfId="32"/>
    <cellStyle name="Millares 3 3" xfId="26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2 3 2" xfId="33"/>
    <cellStyle name="Normal 2 4" xfId="27"/>
    <cellStyle name="Normal 3" xfId="9"/>
    <cellStyle name="Normal 3 2" xfId="22"/>
    <cellStyle name="Normal 3 2 2" xfId="34"/>
    <cellStyle name="Normal 3 3" xfId="2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36"/>
    <cellStyle name="Normal 6 2 3" xfId="30"/>
    <cellStyle name="Normal 6 3" xfId="23"/>
    <cellStyle name="Normal 6 3 2" xfId="35"/>
    <cellStyle name="Normal 6 4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68" activePane="bottomLeft" state="frozen"/>
      <selection pane="bottomLeft" activeCell="C13" sqref="C1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5" t="s">
        <v>231</v>
      </c>
      <c r="B1" s="36"/>
      <c r="C1" s="36"/>
      <c r="D1" s="36"/>
      <c r="E1" s="37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14259608.359999999</v>
      </c>
      <c r="D3" s="31">
        <f>SUM(D4+D43)</f>
        <v>14148999.35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8382330.6200000001</v>
      </c>
      <c r="D4" s="33">
        <f>SUM(D5+D13+D21+D27+D33+D35+D38)</f>
        <v>7828379.8099999996</v>
      </c>
      <c r="E4" s="8"/>
    </row>
    <row r="5" spans="1:5" x14ac:dyDescent="0.2">
      <c r="A5" s="7">
        <v>1110</v>
      </c>
      <c r="B5" s="22" t="s">
        <v>5</v>
      </c>
      <c r="C5" s="32">
        <f>SUM(C6:C12)</f>
        <v>124223.81</v>
      </c>
      <c r="D5" s="32">
        <f>SUM(D6:D12)</f>
        <v>356367.63</v>
      </c>
      <c r="E5" s="8"/>
    </row>
    <row r="6" spans="1:5" x14ac:dyDescent="0.2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x14ac:dyDescent="0.2">
      <c r="A7" s="7">
        <v>1112</v>
      </c>
      <c r="B7" s="23" t="s">
        <v>7</v>
      </c>
      <c r="C7" s="32">
        <v>0</v>
      </c>
      <c r="D7" s="32">
        <v>0</v>
      </c>
      <c r="E7" s="8"/>
    </row>
    <row r="8" spans="1:5" x14ac:dyDescent="0.2">
      <c r="A8" s="7">
        <v>1113</v>
      </c>
      <c r="B8" s="23" t="s">
        <v>8</v>
      </c>
      <c r="C8" s="32">
        <v>124223.81</v>
      </c>
      <c r="D8" s="32">
        <v>356367.63</v>
      </c>
      <c r="E8" s="8"/>
    </row>
    <row r="9" spans="1:5" x14ac:dyDescent="0.2">
      <c r="A9" s="7">
        <v>1114</v>
      </c>
      <c r="B9" s="23" t="s">
        <v>9</v>
      </c>
      <c r="C9" s="32">
        <v>0</v>
      </c>
      <c r="D9" s="32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x14ac:dyDescent="0.2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x14ac:dyDescent="0.2">
      <c r="A13" s="7">
        <v>1120</v>
      </c>
      <c r="B13" s="22" t="s">
        <v>14</v>
      </c>
      <c r="C13" s="32">
        <f>SUM(C14:C20)</f>
        <v>8030597.5900000008</v>
      </c>
      <c r="D13" s="32">
        <f>SUM(D14:D20)</f>
        <v>7283321.3300000001</v>
      </c>
      <c r="E13" s="8"/>
    </row>
    <row r="14" spans="1:5" x14ac:dyDescent="0.2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2">
        <v>14616.98</v>
      </c>
      <c r="D15" s="32">
        <v>17633.32</v>
      </c>
      <c r="E15" s="8" t="s">
        <v>17</v>
      </c>
    </row>
    <row r="16" spans="1:5" x14ac:dyDescent="0.2">
      <c r="A16" s="7">
        <v>1123</v>
      </c>
      <c r="B16" s="23" t="s">
        <v>18</v>
      </c>
      <c r="C16" s="32">
        <v>0</v>
      </c>
      <c r="D16" s="32">
        <v>0</v>
      </c>
      <c r="E16" s="8" t="s">
        <v>19</v>
      </c>
    </row>
    <row r="17" spans="1:5" x14ac:dyDescent="0.2">
      <c r="A17" s="7">
        <v>1124</v>
      </c>
      <c r="B17" s="23" t="s">
        <v>20</v>
      </c>
      <c r="C17" s="32">
        <v>8015980.6100000003</v>
      </c>
      <c r="D17" s="32">
        <v>7265494.0099999998</v>
      </c>
      <c r="E17" s="8" t="s">
        <v>17</v>
      </c>
    </row>
    <row r="18" spans="1:5" x14ac:dyDescent="0.2">
      <c r="A18" s="7">
        <v>1125</v>
      </c>
      <c r="B18" s="23" t="s">
        <v>203</v>
      </c>
      <c r="C18" s="32">
        <v>0</v>
      </c>
      <c r="D18" s="32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2">
        <v>0</v>
      </c>
      <c r="D20" s="32">
        <v>194</v>
      </c>
      <c r="E20" s="8" t="s">
        <v>19</v>
      </c>
    </row>
    <row r="21" spans="1:5" x14ac:dyDescent="0.2">
      <c r="A21" s="7">
        <v>1130</v>
      </c>
      <c r="B21" s="22" t="s">
        <v>23</v>
      </c>
      <c r="C21" s="32">
        <f>SUM(C22:C26)</f>
        <v>0</v>
      </c>
      <c r="D21" s="32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2">
        <v>0</v>
      </c>
      <c r="D22" s="32">
        <v>0</v>
      </c>
      <c r="E22" s="8"/>
    </row>
    <row r="23" spans="1:5" x14ac:dyDescent="0.2">
      <c r="A23" s="7">
        <v>1132</v>
      </c>
      <c r="B23" s="23" t="s">
        <v>25</v>
      </c>
      <c r="C23" s="32">
        <v>0</v>
      </c>
      <c r="D23" s="32">
        <v>0</v>
      </c>
      <c r="E23" s="8"/>
    </row>
    <row r="24" spans="1:5" x14ac:dyDescent="0.2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x14ac:dyDescent="0.2">
      <c r="A25" s="7">
        <v>1134</v>
      </c>
      <c r="B25" s="23" t="s">
        <v>27</v>
      </c>
      <c r="C25" s="32">
        <v>0</v>
      </c>
      <c r="D25" s="32">
        <v>0</v>
      </c>
      <c r="E25" s="8"/>
    </row>
    <row r="26" spans="1:5" x14ac:dyDescent="0.2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x14ac:dyDescent="0.2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x14ac:dyDescent="0.2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x14ac:dyDescent="0.2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x14ac:dyDescent="0.2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x14ac:dyDescent="0.2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x14ac:dyDescent="0.2">
      <c r="A33" s="7">
        <v>1150</v>
      </c>
      <c r="B33" s="22" t="s">
        <v>36</v>
      </c>
      <c r="C33" s="32">
        <f>SUM(C34)</f>
        <v>227509.22</v>
      </c>
      <c r="D33" s="32">
        <f>SUM(D34)</f>
        <v>188690.85</v>
      </c>
      <c r="E33" s="8" t="s">
        <v>30</v>
      </c>
    </row>
    <row r="34" spans="1:5" x14ac:dyDescent="0.2">
      <c r="A34" s="7">
        <v>1151</v>
      </c>
      <c r="B34" s="23" t="s">
        <v>37</v>
      </c>
      <c r="C34" s="32">
        <v>227509.22</v>
      </c>
      <c r="D34" s="32">
        <v>188690.85</v>
      </c>
      <c r="E34" s="8"/>
    </row>
    <row r="35" spans="1:5" x14ac:dyDescent="0.2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x14ac:dyDescent="0.2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x14ac:dyDescent="0.2">
      <c r="A38" s="7">
        <v>1190</v>
      </c>
      <c r="B38" s="22" t="s">
        <v>41</v>
      </c>
      <c r="C38" s="32">
        <f>SUM(C39:C42)</f>
        <v>0</v>
      </c>
      <c r="D38" s="32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2">
        <v>0</v>
      </c>
      <c r="D39" s="32">
        <v>0</v>
      </c>
      <c r="E39" s="8"/>
    </row>
    <row r="40" spans="1:5" x14ac:dyDescent="0.2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x14ac:dyDescent="0.2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x14ac:dyDescent="0.2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5877277.7400000002</v>
      </c>
      <c r="D43" s="33">
        <f>SUM(D44+D49+D55+D63+D72+D78+D84+D91+D97)</f>
        <v>6320619.54</v>
      </c>
      <c r="E43" s="8"/>
    </row>
    <row r="44" spans="1:5" x14ac:dyDescent="0.2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x14ac:dyDescent="0.2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2">
        <f>SUM(C50:C54)</f>
        <v>0</v>
      </c>
      <c r="D49" s="32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2">
        <v>0</v>
      </c>
      <c r="D51" s="32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x14ac:dyDescent="0.2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2">
        <f>SUM(C56:C62)</f>
        <v>1626914.8</v>
      </c>
      <c r="D55" s="32">
        <f>SUM(D56:D62)</f>
        <v>1626914.8</v>
      </c>
      <c r="E55" s="8" t="s">
        <v>60</v>
      </c>
    </row>
    <row r="56" spans="1:5" x14ac:dyDescent="0.2">
      <c r="A56" s="7">
        <v>1231</v>
      </c>
      <c r="B56" s="23" t="s">
        <v>61</v>
      </c>
      <c r="C56" s="32">
        <v>450000</v>
      </c>
      <c r="D56" s="32">
        <v>450000</v>
      </c>
      <c r="E56" s="8"/>
    </row>
    <row r="57" spans="1:5" x14ac:dyDescent="0.2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x14ac:dyDescent="0.2">
      <c r="A58" s="7">
        <v>1233</v>
      </c>
      <c r="B58" s="23" t="s">
        <v>63</v>
      </c>
      <c r="C58" s="32">
        <v>190597.03</v>
      </c>
      <c r="D58" s="32">
        <v>190597.03</v>
      </c>
      <c r="E58" s="8"/>
    </row>
    <row r="59" spans="1:5" x14ac:dyDescent="0.2">
      <c r="A59" s="7">
        <v>1234</v>
      </c>
      <c r="B59" s="23" t="s">
        <v>64</v>
      </c>
      <c r="C59" s="32">
        <v>986317.77</v>
      </c>
      <c r="D59" s="32">
        <v>986317.77</v>
      </c>
      <c r="E59" s="8"/>
    </row>
    <row r="60" spans="1:5" x14ac:dyDescent="0.2">
      <c r="A60" s="7">
        <v>1235</v>
      </c>
      <c r="B60" s="23" t="s">
        <v>65</v>
      </c>
      <c r="C60" s="32">
        <v>0</v>
      </c>
      <c r="D60" s="32">
        <v>0</v>
      </c>
      <c r="E60" s="8"/>
    </row>
    <row r="61" spans="1:5" x14ac:dyDescent="0.2">
      <c r="A61" s="7">
        <v>1236</v>
      </c>
      <c r="B61" s="23" t="s">
        <v>66</v>
      </c>
      <c r="C61" s="32">
        <v>0</v>
      </c>
      <c r="D61" s="32">
        <v>0</v>
      </c>
      <c r="E61" s="8"/>
    </row>
    <row r="62" spans="1:5" x14ac:dyDescent="0.2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x14ac:dyDescent="0.2">
      <c r="A63" s="7">
        <v>1240</v>
      </c>
      <c r="B63" s="22" t="s">
        <v>68</v>
      </c>
      <c r="C63" s="32">
        <f>SUM(C64:C71)</f>
        <v>6149262.3399999999</v>
      </c>
      <c r="D63" s="32">
        <f>SUM(D64:D71)</f>
        <v>5596424.9100000001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2">
        <v>381819.9</v>
      </c>
      <c r="D64" s="32">
        <v>339292.32</v>
      </c>
      <c r="E64" s="8"/>
    </row>
    <row r="65" spans="1:5" x14ac:dyDescent="0.2">
      <c r="A65" s="7">
        <v>1242</v>
      </c>
      <c r="B65" s="23" t="s">
        <v>70</v>
      </c>
      <c r="C65" s="32">
        <v>14400</v>
      </c>
      <c r="D65" s="32">
        <v>14400</v>
      </c>
      <c r="E65" s="8"/>
    </row>
    <row r="66" spans="1:5" x14ac:dyDescent="0.2">
      <c r="A66" s="7">
        <v>1243</v>
      </c>
      <c r="B66" s="23" t="s">
        <v>71</v>
      </c>
      <c r="C66" s="32">
        <v>0</v>
      </c>
      <c r="D66" s="32">
        <v>0</v>
      </c>
      <c r="E66" s="8"/>
    </row>
    <row r="67" spans="1:5" x14ac:dyDescent="0.2">
      <c r="A67" s="7">
        <v>1244</v>
      </c>
      <c r="B67" s="23" t="s">
        <v>201</v>
      </c>
      <c r="C67" s="32">
        <v>2117467.19</v>
      </c>
      <c r="D67" s="32">
        <v>1959992.99</v>
      </c>
      <c r="E67" s="8"/>
    </row>
    <row r="68" spans="1:5" x14ac:dyDescent="0.2">
      <c r="A68" s="7">
        <v>1245</v>
      </c>
      <c r="B68" s="23" t="s">
        <v>72</v>
      </c>
      <c r="C68" s="32">
        <v>0</v>
      </c>
      <c r="D68" s="32">
        <v>0</v>
      </c>
      <c r="E68" s="8"/>
    </row>
    <row r="69" spans="1:5" x14ac:dyDescent="0.2">
      <c r="A69" s="7">
        <v>1246</v>
      </c>
      <c r="B69" s="23" t="s">
        <v>73</v>
      </c>
      <c r="C69" s="32">
        <v>3635575.25</v>
      </c>
      <c r="D69" s="32">
        <v>3282739.6</v>
      </c>
      <c r="E69" s="8"/>
    </row>
    <row r="70" spans="1:5" x14ac:dyDescent="0.2">
      <c r="A70" s="7">
        <v>1247</v>
      </c>
      <c r="B70" s="23" t="s">
        <v>74</v>
      </c>
      <c r="C70" s="32">
        <v>0</v>
      </c>
      <c r="D70" s="32">
        <v>0</v>
      </c>
      <c r="E70" s="8"/>
    </row>
    <row r="71" spans="1:5" x14ac:dyDescent="0.2">
      <c r="A71" s="7">
        <v>1248</v>
      </c>
      <c r="B71" s="23" t="s">
        <v>75</v>
      </c>
      <c r="C71" s="32">
        <v>0</v>
      </c>
      <c r="D71" s="32">
        <v>0</v>
      </c>
      <c r="E71" s="8"/>
    </row>
    <row r="72" spans="1:5" x14ac:dyDescent="0.2">
      <c r="A72" s="7">
        <v>1250</v>
      </c>
      <c r="B72" s="22" t="s">
        <v>76</v>
      </c>
      <c r="C72" s="32">
        <f>SUM(C73:C77)</f>
        <v>364271</v>
      </c>
      <c r="D72" s="32">
        <f>SUM(D73:D77)</f>
        <v>364271</v>
      </c>
      <c r="E72" s="8" t="s">
        <v>77</v>
      </c>
    </row>
    <row r="73" spans="1:5" x14ac:dyDescent="0.2">
      <c r="A73" s="7">
        <v>1251</v>
      </c>
      <c r="B73" s="23" t="s">
        <v>78</v>
      </c>
      <c r="C73" s="32">
        <v>340000</v>
      </c>
      <c r="D73" s="32">
        <v>340000</v>
      </c>
      <c r="E73" s="8"/>
    </row>
    <row r="74" spans="1:5" x14ac:dyDescent="0.2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x14ac:dyDescent="0.2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x14ac:dyDescent="0.2">
      <c r="A76" s="7">
        <v>1254</v>
      </c>
      <c r="B76" s="23" t="s">
        <v>81</v>
      </c>
      <c r="C76" s="32">
        <v>24271</v>
      </c>
      <c r="D76" s="32">
        <v>24271</v>
      </c>
      <c r="E76" s="8"/>
    </row>
    <row r="77" spans="1:5" x14ac:dyDescent="0.2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x14ac:dyDescent="0.2">
      <c r="A78" s="7">
        <v>1260</v>
      </c>
      <c r="B78" s="22" t="s">
        <v>204</v>
      </c>
      <c r="C78" s="32">
        <f>SUM(C79:C83)</f>
        <v>-2263170.4</v>
      </c>
      <c r="D78" s="32">
        <f>SUM(D79:D83)</f>
        <v>-1266991.1700000002</v>
      </c>
      <c r="E78" s="8"/>
    </row>
    <row r="79" spans="1:5" x14ac:dyDescent="0.2">
      <c r="A79" s="7">
        <v>1261</v>
      </c>
      <c r="B79" s="23" t="s">
        <v>83</v>
      </c>
      <c r="C79" s="32">
        <v>-11118.16</v>
      </c>
      <c r="D79" s="32">
        <v>-1588.31</v>
      </c>
      <c r="E79" s="8" t="s">
        <v>60</v>
      </c>
    </row>
    <row r="80" spans="1:5" x14ac:dyDescent="0.2">
      <c r="A80" s="7">
        <v>1262</v>
      </c>
      <c r="B80" s="23" t="s">
        <v>84</v>
      </c>
      <c r="C80" s="32">
        <v>0</v>
      </c>
      <c r="D80" s="32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2">
        <v>-2164020.09</v>
      </c>
      <c r="D81" s="32">
        <v>-1213797.81</v>
      </c>
      <c r="E81" s="8" t="s">
        <v>60</v>
      </c>
    </row>
    <row r="82" spans="1:5" x14ac:dyDescent="0.2">
      <c r="A82" s="7">
        <v>1264</v>
      </c>
      <c r="B82" s="23" t="s">
        <v>86</v>
      </c>
      <c r="C82" s="32">
        <v>0</v>
      </c>
      <c r="D82" s="32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2">
        <v>-88032.15</v>
      </c>
      <c r="D83" s="32">
        <v>-51605.05</v>
      </c>
      <c r="E83" s="8" t="s">
        <v>77</v>
      </c>
    </row>
    <row r="84" spans="1:5" x14ac:dyDescent="0.2">
      <c r="A84" s="7">
        <v>1270</v>
      </c>
      <c r="B84" s="22" t="s">
        <v>88</v>
      </c>
      <c r="C84" s="32">
        <f>SUM(C85:C90)</f>
        <v>0</v>
      </c>
      <c r="D84" s="32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2">
        <v>0</v>
      </c>
      <c r="D85" s="32">
        <v>0</v>
      </c>
      <c r="E85" s="8"/>
    </row>
    <row r="86" spans="1:5" x14ac:dyDescent="0.2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x14ac:dyDescent="0.2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x14ac:dyDescent="0.2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x14ac:dyDescent="0.2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x14ac:dyDescent="0.2">
      <c r="A90" s="7">
        <v>1279</v>
      </c>
      <c r="B90" s="23" t="s">
        <v>94</v>
      </c>
      <c r="C90" s="32">
        <v>0</v>
      </c>
      <c r="D90" s="32">
        <v>0</v>
      </c>
      <c r="E90" s="8"/>
    </row>
    <row r="91" spans="1:5" x14ac:dyDescent="0.2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 x14ac:dyDescent="0.2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x14ac:dyDescent="0.2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x14ac:dyDescent="0.2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x14ac:dyDescent="0.2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x14ac:dyDescent="0.2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x14ac:dyDescent="0.2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x14ac:dyDescent="0.2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1355933.5699999998</v>
      </c>
      <c r="D101" s="33">
        <f>SUM(D102+D143)</f>
        <v>1113731.5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1355933.5699999998</v>
      </c>
      <c r="D102" s="33">
        <f>SUM(D103+D113+D117+D121+D124+D128+D135+D139)</f>
        <v>1113731.5</v>
      </c>
      <c r="E102" s="8"/>
    </row>
    <row r="103" spans="1:5" x14ac:dyDescent="0.2">
      <c r="A103" s="7">
        <v>2110</v>
      </c>
      <c r="B103" s="22" t="s">
        <v>107</v>
      </c>
      <c r="C103" s="32">
        <f>SUM(C104:C112)</f>
        <v>1355933.5699999998</v>
      </c>
      <c r="D103" s="32">
        <f>SUM(D104:D112)</f>
        <v>1113731.5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2">
        <v>0</v>
      </c>
      <c r="D104" s="32">
        <v>0</v>
      </c>
      <c r="E104" s="8"/>
    </row>
    <row r="105" spans="1:5" x14ac:dyDescent="0.2">
      <c r="A105" s="7">
        <v>2112</v>
      </c>
      <c r="B105" s="23" t="s">
        <v>110</v>
      </c>
      <c r="C105" s="32">
        <v>919514.22</v>
      </c>
      <c r="D105" s="32">
        <v>695331.61</v>
      </c>
      <c r="E105" s="8"/>
    </row>
    <row r="106" spans="1:5" x14ac:dyDescent="0.2">
      <c r="A106" s="7">
        <v>2113</v>
      </c>
      <c r="B106" s="23" t="s">
        <v>111</v>
      </c>
      <c r="C106" s="32">
        <v>0</v>
      </c>
      <c r="D106" s="32">
        <v>0</v>
      </c>
      <c r="E106" s="8"/>
    </row>
    <row r="107" spans="1:5" x14ac:dyDescent="0.2">
      <c r="A107" s="7">
        <v>2114</v>
      </c>
      <c r="B107" s="23" t="s">
        <v>112</v>
      </c>
      <c r="C107" s="32">
        <v>0</v>
      </c>
      <c r="D107" s="32">
        <v>0</v>
      </c>
      <c r="E107" s="8"/>
    </row>
    <row r="108" spans="1:5" x14ac:dyDescent="0.2">
      <c r="A108" s="7">
        <v>2115</v>
      </c>
      <c r="B108" s="23" t="s">
        <v>113</v>
      </c>
      <c r="C108" s="32">
        <v>0</v>
      </c>
      <c r="D108" s="32">
        <v>0</v>
      </c>
      <c r="E108" s="8"/>
    </row>
    <row r="109" spans="1:5" x14ac:dyDescent="0.2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x14ac:dyDescent="0.2">
      <c r="A110" s="7">
        <v>2117</v>
      </c>
      <c r="B110" s="23" t="s">
        <v>115</v>
      </c>
      <c r="C110" s="32">
        <v>436419.35</v>
      </c>
      <c r="D110" s="32">
        <v>418399.89</v>
      </c>
      <c r="E110" s="8"/>
    </row>
    <row r="111" spans="1:5" x14ac:dyDescent="0.2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x14ac:dyDescent="0.2">
      <c r="A112" s="7">
        <v>2119</v>
      </c>
      <c r="B112" s="23" t="s">
        <v>117</v>
      </c>
      <c r="C112" s="32">
        <v>0</v>
      </c>
      <c r="D112" s="32">
        <v>0</v>
      </c>
      <c r="E112" s="8"/>
    </row>
    <row r="113" spans="1:5" x14ac:dyDescent="0.2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x14ac:dyDescent="0.2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x14ac:dyDescent="0.2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x14ac:dyDescent="0.2">
      <c r="A117" s="7">
        <v>2130</v>
      </c>
      <c r="B117" s="22" t="s">
        <v>122</v>
      </c>
      <c r="C117" s="32">
        <f>SUM(C118:C120)</f>
        <v>0</v>
      </c>
      <c r="D117" s="32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2">
        <v>0</v>
      </c>
      <c r="D118" s="32">
        <v>0</v>
      </c>
      <c r="E118" s="8"/>
    </row>
    <row r="119" spans="1:5" x14ac:dyDescent="0.2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x14ac:dyDescent="0.2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x14ac:dyDescent="0.2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x14ac:dyDescent="0.2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x14ac:dyDescent="0.2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x14ac:dyDescent="0.2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x14ac:dyDescent="0.2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x14ac:dyDescent="0.2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x14ac:dyDescent="0.2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x14ac:dyDescent="0.2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x14ac:dyDescent="0.2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x14ac:dyDescent="0.2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x14ac:dyDescent="0.2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x14ac:dyDescent="0.2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x14ac:dyDescent="0.2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x14ac:dyDescent="0.2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x14ac:dyDescent="0.2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x14ac:dyDescent="0.2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0</v>
      </c>
      <c r="D143" s="33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x14ac:dyDescent="0.2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x14ac:dyDescent="0.2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x14ac:dyDescent="0.2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x14ac:dyDescent="0.2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x14ac:dyDescent="0.2">
      <c r="A151" s="7">
        <v>2230</v>
      </c>
      <c r="B151" s="22" t="s">
        <v>158</v>
      </c>
      <c r="C151" s="32">
        <f>SUM(C152:C156)</f>
        <v>0</v>
      </c>
      <c r="D151" s="32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x14ac:dyDescent="0.2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x14ac:dyDescent="0.2">
      <c r="A154" s="7">
        <v>2233</v>
      </c>
      <c r="B154" s="23" t="s">
        <v>161</v>
      </c>
      <c r="C154" s="32">
        <v>0</v>
      </c>
      <c r="D154" s="32">
        <v>0</v>
      </c>
      <c r="E154" s="8"/>
    </row>
    <row r="155" spans="1:5" x14ac:dyDescent="0.2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x14ac:dyDescent="0.2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x14ac:dyDescent="0.2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x14ac:dyDescent="0.2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x14ac:dyDescent="0.2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x14ac:dyDescent="0.2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x14ac:dyDescent="0.2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x14ac:dyDescent="0.2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x14ac:dyDescent="0.2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x14ac:dyDescent="0.2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x14ac:dyDescent="0.2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x14ac:dyDescent="0.2">
      <c r="A168" s="7">
        <v>2260</v>
      </c>
      <c r="B168" s="22" t="s">
        <v>173</v>
      </c>
      <c r="C168" s="32">
        <f>SUM(C169:C172)</f>
        <v>0</v>
      </c>
      <c r="D168" s="32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x14ac:dyDescent="0.2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x14ac:dyDescent="0.2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x14ac:dyDescent="0.2">
      <c r="A172" s="7">
        <v>2269</v>
      </c>
      <c r="B172" s="23" t="s">
        <v>177</v>
      </c>
      <c r="C172" s="32">
        <v>0</v>
      </c>
      <c r="D172" s="32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12903674.790000001</v>
      </c>
      <c r="D173" s="33">
        <f>SUM(D174+D178+D193)</f>
        <v>13035267.85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-1351638.95</v>
      </c>
      <c r="D174" s="33">
        <f>SUM(D175+D176+D177)</f>
        <v>-1358638.95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2">
        <v>-1351638.95</v>
      </c>
      <c r="D175" s="32">
        <v>-1358638.95</v>
      </c>
      <c r="E175" s="8"/>
    </row>
    <row r="176" spans="1:5" x14ac:dyDescent="0.2">
      <c r="A176" s="7">
        <v>3120</v>
      </c>
      <c r="B176" s="22" t="s">
        <v>181</v>
      </c>
      <c r="C176" s="32">
        <v>0</v>
      </c>
      <c r="D176" s="32">
        <v>0</v>
      </c>
      <c r="E176" s="8"/>
    </row>
    <row r="177" spans="1:5" x14ac:dyDescent="0.2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14255313.74</v>
      </c>
      <c r="D178" s="33">
        <f>SUM(D179+D180+D181+D186+D190)</f>
        <v>14393906.799999999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2">
        <v>-138593.06</v>
      </c>
      <c r="D179" s="32">
        <v>1552244.52</v>
      </c>
      <c r="E179" s="8"/>
    </row>
    <row r="180" spans="1:5" x14ac:dyDescent="0.2">
      <c r="A180" s="7">
        <v>3220</v>
      </c>
      <c r="B180" s="22" t="s">
        <v>184</v>
      </c>
      <c r="C180" s="32">
        <v>14393906.800000001</v>
      </c>
      <c r="D180" s="32">
        <v>12841662.279999999</v>
      </c>
      <c r="E180" s="8"/>
    </row>
    <row r="181" spans="1:5" x14ac:dyDescent="0.2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x14ac:dyDescent="0.2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x14ac:dyDescent="0.2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x14ac:dyDescent="0.2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x14ac:dyDescent="0.2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x14ac:dyDescent="0.2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x14ac:dyDescent="0.2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x14ac:dyDescent="0.2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x14ac:dyDescent="0.2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x14ac:dyDescent="0.2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x14ac:dyDescent="0.2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40" t="s">
        <v>227</v>
      </c>
      <c r="C201" s="28"/>
      <c r="D201" s="28" t="s">
        <v>227</v>
      </c>
    </row>
    <row r="202" spans="1:5" ht="33.75" x14ac:dyDescent="0.2">
      <c r="A202" s="28"/>
      <c r="B202" s="38" t="s">
        <v>232</v>
      </c>
      <c r="C202" s="29"/>
      <c r="D202" s="3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2014-12-05T05:20:54Z</cp:lastPrinted>
  <dcterms:created xsi:type="dcterms:W3CDTF">2012-12-11T20:26:08Z</dcterms:created>
  <dcterms:modified xsi:type="dcterms:W3CDTF">2018-01-26T02:30:00Z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